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<sst xmlns="http://schemas.openxmlformats.org/spreadsheetml/2006/main" count="692" uniqueCount="360">
  <si>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</si>
  <si>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</si>
  <si>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</si>
  <si>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</si>
  <si>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</si>
  <si>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</si>
  <si>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</si>
  <si>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</si>
  <si>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</si>
  <si>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</si>
  <si>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</si>
  <si>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</si>
  <si>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</si>
  <si>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</si>
  <si>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</si>
  <si>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</si>
  <si>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</si>
  <si>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</si>
  <si>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</si>
  <si>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</si>
  <si>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</si>
  <si>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</si>
  <si>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</si>
  <si>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</si>
  <si>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</si>
  <si>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</si>
  <si>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</si>
  <si>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</si>
  <si>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</si>
  <si>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</si>
  <si>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</si>
  <si>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</si>
  <si>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</si>
  <si>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</si>
  <si>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</si>
  <si>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</si>
  <si>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</si>
  <si>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</si>
  <si>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</si>
  <si>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</si>
  <si>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</si>
  <si>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</si>
  <si>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</si>
  <si>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</si>
  <si>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</si>
  <si>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</si>
  <si>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</si>
  <si>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</si>
  <si>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</si>
  <si>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</si>
  <si>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</si>
  <si>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</si>
  <si>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</si>
  <si>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</si>
  <si>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</si>
  <si>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</si>
  <si>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</si>
  <si>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</si>
  <si>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</si>
  <si>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</si>
  <si>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</si>
  <si>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</si>
  <si>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</si>
  <si>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</si>
  <si>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</si>
  <si>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</si>
  <si>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</si>
  <si>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</si>
  <si>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</si>
  <si>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</si>
  <si>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</si>
  <si>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</si>
  <si>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</si>
  <si>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</si>
  <si>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</si>
  <si>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</si>
  <si>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</si>
  <si>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</si>
  <si>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</si>
  <si>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</si>
  <si>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</si>
  <si>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</si>
  <si>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</si>
  <si>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</si>
  <si>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</si>
  <si>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</si>
  <si>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</si>
  <si>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</si>
  <si>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</si>
  <si>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</si>
  <si>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</si>
  <si>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</si>
  <si>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</si>
  <si>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</si>
  <si>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</si>
  <si>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</si>
  <si>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</si>
  <si>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</si>
  <si>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</si>
  <si>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</si>
  <si>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</si>
  <si>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</si>
  <si>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</si>
  <si>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</si>
  <si>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</si>
  <si>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</si>
  <si>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</si>
  <si>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</si>
  <si>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</si>
  <si>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</si>
  <si>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</si>
  <si>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</si>
  <si>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</si>
  <si>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</si>
  <si>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</si>
  <si>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</si>
  <si>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</si>
  <si>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</si>
  <si>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</si>
  <si>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</si>
  <si>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</si>
  <si>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</si>
  <si>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</si>
  <si>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</si>
  <si>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</si>
  <si>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</si>
  <si>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</si>
  <si>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</si>
  <si>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</si>
  <si>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</si>
  <si>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</si>
  <si>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</si>
  <si>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</si>
  <si>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</si>
  <si>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</si>
  <si>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</si>
  <si>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</si>
  <si>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</si>
  <si>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</si>
  <si>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</si>
  <si>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</si>
  <si>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</si>
  <si>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</si>
  <si>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</si>
  <si>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</si>
  <si>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</si>
  <si>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</si>
  <si>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</si>
  <si>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</si>
  <si>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</si>
  <si>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</si>
  <si>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</si>
  <si>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</si>
  <si>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</si>
  <si>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</si>
  <si>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</si>
  <si>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</si>
  <si>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</si>
  <si>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</si>
  <si>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</si>
  <si>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</si>
  <si>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</si>
  <si>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</si>
  <si>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</si>
  <si>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</si>
  <si>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</si>
  <si>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</si>
  <si>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</si>
  <si>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</si>
  <si>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</si>
  <si>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</si>
  <si>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</si>
  <si>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</si>
  <si>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</si>
  <si>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</si>
  <si>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</si>
  <si>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</si>
  <si>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</si>
  <si>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</si>
  <si>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</si>
  <si>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</si>
  <si>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</si>
  <si>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</si>
  <si>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</si>
  <si>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</si>
  <si>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</si>
  <si>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</si>
  <si>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</si>
  <si>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</si>
  <si>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</si>
  <si>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</si>
  <si>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</si>
  <si>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</si>
  <si>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</si>
  <si>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</si>
  <si>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</si>
  <si>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</si>
  <si>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</si>
  <si>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</si>
  <si>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</si>
  <si>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</si>
  <si>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</si>
  <si>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</si>
  <si>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</si>
  <si>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</si>
  <si>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</si>
  <si>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</si>
  <si>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</si>
  <si>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</si>
  <si>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</si>
  <si>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</si>
  <si>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</si>
  <si>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</si>
  <si>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</si>
  <si>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</si>
  <si>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</si>
  <si>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</si>
  <si>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</si>
  <si>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</si>
  <si>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</si>
  <si>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</si>
  <si>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</si>
  <si>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</si>
  <si>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</si>
  <si>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</si>
  <si>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</si>
  <si>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</si>
  <si>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</si>
  <si>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</si>
  <si>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</si>
  <si>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</si>
  <si>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</si>
  <si>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</si>
  <si>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</si>
  <si>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</si>
  <si>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</si>
  <si>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</si>
  <si>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</si>
  <si>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</si>
  <si>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</si>
  <si>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</si>
  <si>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</si>
  <si>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</si>
  <si>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</si>
  <si>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</si>
  <si>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</si>
  <si>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</si>
  <si>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</si>
  <si>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</si>
  <si>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</si>
  <si>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</si>
  <si>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</si>
  <si>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</si>
  <si>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</si>
  <si>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</si>
  <si>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</si>
  <si>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</si>
  <si>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</si>
  <si>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</si>
  <si>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</si>
  <si>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</si>
  <si>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</si>
  <si>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</si>
  <si>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</si>
  <si>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</si>
  <si>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</si>
  <si>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</si>
  <si>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</si>
  <si>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</si>
  <si>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</si>
  <si>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</si>
  <si>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</si>
  <si>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</si>
  <si>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</si>
  <si>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</si>
  <si>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</si>
  <si>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</si>
  <si>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</si>
  <si>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</si>
  <si>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</si>
  <si>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</si>
  <si>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</si>
  <si>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</si>
  <si>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</si>
  <si>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</si>
  <si>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</si>
  <si>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</si>
  <si>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</si>
  <si>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</si>
  <si>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</si>
  <si>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</si>
  <si>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</si>
  <si>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</si>
  <si>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</si>
  <si>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</si>
  <si>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</si>
  <si>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</si>
  <si>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</si>
  <si>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</si>
  <si>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</si>
  <si>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</si>
  <si>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</si>
  <si>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</si>
  <si>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</si>
  <si>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</si>
  <si>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</si>
  <si>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</si>
  <si>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</si>
  <si>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</si>
  <si>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</si>
  <si>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</si>
  <si>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</si>
  <si>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</si>
  <si>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</si>
  <si>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</si>
  <si>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</si>
  <si>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</si>
  <si>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</si>
  <si>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</si>
  <si>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</si>
  <si>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</si>
  <si>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</si>
  <si>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</si>
  <si>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</si>
  <si>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</si>
  <si>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</si>
  <si>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</si>
  <si>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</si>
  <si>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</si>
  <si>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</si>
  <si>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</si>
  <si>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</si>
  <si>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</si>
  <si>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</si>
  <si>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</si>
  <si>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</si>
  <si>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</si>
  <si>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</si>
  <si>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</si>
  <si>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</si>
  <si>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</si>
  <si>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</si>
  <si>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</si>
  <si>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</si>
  <si>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</si>
  <si>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</si>
  <si>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</si>
  <si>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</si>
  <si>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</si>
  <si>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</si>
  <si>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</si>
  <si>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</si>
  <si>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</si>
  <si>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</si>
  <si>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</si>
  <si>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</si>
  <si>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</si>
  <si>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</si>
  <si>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"07" травня  2021 р.</t>
  </si>
  <si>
    <r>
      <t>"</t>
    </r>
    <r>
      <rPr>
        <u val="single"/>
        <sz val="20"/>
        <rFont val="Arial Cyr"/>
        <family val="0"/>
      </rPr>
      <t xml:space="preserve">    06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</si>
</sst>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35.emf" /><Relationship Id="rId4" Type="http://schemas.openxmlformats.org/officeDocument/2006/relationships/image" Target="../media/image20.emf" /><Relationship Id="rId5" Type="http://schemas.openxmlformats.org/officeDocument/2006/relationships/image" Target="../media/image32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3.emf" /><Relationship Id="rId14" Type="http://schemas.openxmlformats.org/officeDocument/2006/relationships/image" Target="../media/image27.emf" /><Relationship Id="rId15" Type="http://schemas.openxmlformats.org/officeDocument/2006/relationships/image" Target="../media/image28.emf" /><Relationship Id="rId16" Type="http://schemas.openxmlformats.org/officeDocument/2006/relationships/image" Target="../media/image30.emf" /><Relationship Id="rId17" Type="http://schemas.openxmlformats.org/officeDocument/2006/relationships/image" Target="../media/image18.emf" /><Relationship Id="rId18" Type="http://schemas.openxmlformats.org/officeDocument/2006/relationships/image" Target="../media/image31.emf" /><Relationship Id="rId19" Type="http://schemas.openxmlformats.org/officeDocument/2006/relationships/image" Target="../media/image29.emf" /><Relationship Id="rId20" Type="http://schemas.openxmlformats.org/officeDocument/2006/relationships/image" Target="../media/image33.emf" /><Relationship Id="rId21" Type="http://schemas.openxmlformats.org/officeDocument/2006/relationships/image" Target="../media/image34.emf" /><Relationship Id="rId2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10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77.0555288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264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255</v>
      </c>
      <c r="Q21" s="70" t="s">
        <v>307</v>
      </c>
      <c r="R21" s="67" t="s">
        <v>107</v>
      </c>
      <c r="S21" s="67" t="s">
        <v>10</v>
      </c>
      <c r="T21" s="67"/>
      <c r="U21" s="67"/>
      <c r="V21" s="67"/>
      <c r="W21" s="67" t="s">
        <v>116</v>
      </c>
      <c r="X21" s="67" t="s">
        <v>215</v>
      </c>
      <c r="Y21" s="84"/>
      <c r="Z21" s="70" t="s">
        <v>311</v>
      </c>
      <c r="AA21" s="67" t="s">
        <v>316</v>
      </c>
      <c r="AB21" s="67" t="s">
        <v>86</v>
      </c>
      <c r="AC21" s="67" t="s">
        <v>79</v>
      </c>
      <c r="AD21" s="67" t="s">
        <v>10</v>
      </c>
      <c r="AE21" s="67" t="s">
        <v>109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86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v>10</v>
      </c>
      <c r="X23" s="20">
        <f>W23</f>
        <v>10</v>
      </c>
      <c r="Y23" s="86">
        <f>X23</f>
        <v>10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86">
        <f t="shared" si="1"/>
        <v>8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200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155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106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0.1166</v>
      </c>
      <c r="AJ29" s="162"/>
      <c r="AK29" s="154">
        <f>SUM(G30:AG30)</f>
        <v>1.166</v>
      </c>
      <c r="AL29" s="154"/>
      <c r="AM29" s="213">
        <f>IF(AK29=0,0,AT117)</f>
        <v>63</v>
      </c>
      <c r="AN29" s="155">
        <f>AK29*AM29</f>
        <v>73.458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1.166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0.0696</v>
      </c>
      <c r="AJ37" s="162"/>
      <c r="AK37" s="154">
        <f>SUM(G38:AG38)</f>
        <v>0.696</v>
      </c>
      <c r="AL37" s="154"/>
      <c r="AM37" s="213">
        <f>IF(AK37=0,0,AX117)</f>
        <v>57.16</v>
      </c>
      <c r="AN37" s="155">
        <f>AK37*AM37</f>
        <v>39.783359999999995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0.696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f>VLOOKUP(обед1,таб,10,FALSE)</f>
        <v>7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0.047400000000000005</v>
      </c>
      <c r="AJ41" s="162"/>
      <c r="AK41" s="154">
        <f>SUM(G42:AG42)</f>
        <v>0.47400000000000003</v>
      </c>
      <c r="AL41" s="154"/>
      <c r="AM41" s="213">
        <f>IF(AK41=0,0,AZ117)</f>
        <v>165.332</v>
      </c>
      <c r="AN41" s="155">
        <f>AK41*AM41</f>
        <v>78.367368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0.11</v>
      </c>
      <c r="H42" s="47">
        <f t="shared" si="26"/>
      </c>
      <c r="I42" s="46">
        <f t="shared" si="26"/>
        <v>0.165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0.077</v>
      </c>
      <c r="P42" s="46">
        <f t="shared" si="27"/>
        <v>0.066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0.04</v>
      </c>
      <c r="AA42" s="47">
        <f t="shared" si="28"/>
      </c>
      <c r="AB42" s="46">
        <f t="shared" si="28"/>
        <v>0.016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v>2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</v>
      </c>
      <c r="AJ47" s="162"/>
      <c r="AK47" s="154">
        <f>SUM(G48:AG48)</f>
        <v>0.15</v>
      </c>
      <c r="AL47" s="154"/>
      <c r="AM47" s="213">
        <f>IF(AK47=0,0,BC117)</f>
        <v>44</v>
      </c>
      <c r="AN47" s="155">
        <f>AK47*AM47</f>
        <v>6.6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0.044</v>
      </c>
      <c r="P48" s="46">
        <f t="shared" si="36"/>
        <v>0.022</v>
      </c>
      <c r="Q48" s="47">
        <f t="shared" si="36"/>
        <v>0.022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0.032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212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0.7812</v>
      </c>
      <c r="AJ49" s="162"/>
      <c r="AK49" s="154">
        <f>SUM(G50:AG50)</f>
        <v>7.812</v>
      </c>
      <c r="AL49" s="154"/>
      <c r="AM49" s="213">
        <f>IF(AK49=0,0,BD117)</f>
        <v>18.8</v>
      </c>
      <c r="AN49" s="155">
        <f>AK49*AM49</f>
        <v>146.8656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4.4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1.1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2.12</v>
      </c>
      <c r="Y50" s="92">
        <f>IF(Y49=0,"",полдникл*Y49/1000)</f>
      </c>
      <c r="Z50" s="50">
        <f aca="true" t="shared" si="40" ref="Z50:AG50">IF(Z49=0,"",ужинл*Z49/1000)</f>
        <v>0.192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0.042</v>
      </c>
      <c r="AJ55" s="162"/>
      <c r="AK55" s="154">
        <f>SUM(G56:AG56)</f>
        <v>0.42000000000000004</v>
      </c>
      <c r="AL55" s="154"/>
      <c r="AM55" s="213">
        <f>IF(AK55=0,0,BG117)</f>
        <v>63.86</v>
      </c>
      <c r="AN55" s="155">
        <f>AK55*AM55</f>
        <v>26.8212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  <v>0.22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0.091</v>
      </c>
      <c r="AJ57" s="162"/>
      <c r="AK57" s="154">
        <f>SUM(G58:AG58)</f>
        <v>0.91</v>
      </c>
      <c r="AL57" s="154"/>
      <c r="AM57" s="213">
        <f>IF(AK57=0,0,BH117)</f>
        <v>53.6</v>
      </c>
      <c r="AN57" s="155">
        <f>AK57*AM57</f>
        <v>48.776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0.91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0.0165</v>
      </c>
      <c r="AJ59" s="162"/>
      <c r="AK59" s="154">
        <f>SUM(G60:AG60)</f>
        <v>0.165</v>
      </c>
      <c r="AL59" s="154"/>
      <c r="AM59" s="213">
        <f>IF(AK59=0,0,BI117)</f>
        <v>128</v>
      </c>
      <c r="AN59" s="155">
        <f>AK59*AM59</f>
        <v>21.12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1.2600000000000002</v>
      </c>
      <c r="AJ61" s="162"/>
      <c r="AK61" s="160">
        <f>SUM(G62:AG62)</f>
        <v>12.600000000000001</v>
      </c>
      <c r="AL61" s="160"/>
      <c r="AM61" s="213">
        <f>IF(AK61=0,0,BJ117)</f>
        <v>2.7</v>
      </c>
      <c r="AN61" s="155">
        <f>AK61*AM61</f>
        <v>34.02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11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0.8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1.5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0.016900000000000005</v>
      </c>
      <c r="AJ65" s="162"/>
      <c r="AK65" s="154">
        <f>SUM(G66:AG66)</f>
        <v>0.16900000000000004</v>
      </c>
      <c r="AL65" s="154"/>
      <c r="AM65" s="213">
        <f>IF(AK65=0,0,BL117)</f>
        <v>11.4</v>
      </c>
      <c r="AN65" s="155">
        <f>AK65*AM65</f>
        <v>1.9266000000000005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0.011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0.13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0.016</v>
      </c>
      <c r="AB66" s="46">
        <f t="shared" si="64"/>
        <v>0.012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0.0064</v>
      </c>
      <c r="AJ67" s="162"/>
      <c r="AK67" s="154">
        <f>SUM(G68:AG68)</f>
        <v>0.064</v>
      </c>
      <c r="AL67" s="154"/>
      <c r="AM67" s="213">
        <f>IF(AK67=0,0,BM117)</f>
        <v>75</v>
      </c>
      <c r="AN67" s="155">
        <f>AK67*AM67</f>
        <v>4.8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0.064</v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0.022</v>
      </c>
      <c r="AJ69" s="162"/>
      <c r="AK69" s="154">
        <f>SUM(G70:AG70)</f>
        <v>0.22</v>
      </c>
      <c r="AL69" s="154"/>
      <c r="AM69" s="213">
        <f>IF(AK69=0,0,BN117)</f>
        <v>36.7</v>
      </c>
      <c r="AN69" s="155">
        <f>AK69*AM69</f>
        <v>8.074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  <v>0.22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47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0.0517</v>
      </c>
      <c r="AJ83" s="162"/>
      <c r="AK83" s="154">
        <f>SUM(G84:AG84)</f>
        <v>0.517</v>
      </c>
      <c r="AL83" s="154"/>
      <c r="AM83" s="213">
        <f>IF(AK83=0,0,BR117)</f>
        <v>24.1</v>
      </c>
      <c r="AN83" s="155">
        <f>AK83*AM83</f>
        <v>12.459700000000002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  <v>0.517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17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v>2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0.059</v>
      </c>
      <c r="AJ97" s="162"/>
      <c r="AK97" s="154">
        <f>SUM(G98:AG98)</f>
        <v>0.59</v>
      </c>
      <c r="AL97" s="154"/>
      <c r="AM97" s="213">
        <f>IF(AK97=0,0,BW117)</f>
        <v>21</v>
      </c>
      <c r="AN97" s="155">
        <f>AK97*AM97</f>
        <v>12.389999999999999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0.11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0.187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0.033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0.016</v>
      </c>
      <c r="AC98" s="47">
        <f t="shared" si="109"/>
      </c>
      <c r="AD98" s="46">
        <f t="shared" si="109"/>
      </c>
      <c r="AE98" s="47">
        <f t="shared" si="109"/>
        <v>0.144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0.024</v>
      </c>
      <c r="AJ103" s="162"/>
      <c r="AK103" s="154">
        <f>SUM(G104:AG104)</f>
        <v>0.24</v>
      </c>
      <c r="AL103" s="154"/>
      <c r="AM103" s="213">
        <f>IF(AK103=0,0,BZ117)</f>
        <v>62.7</v>
      </c>
      <c r="AN103" s="155">
        <f>AK103*AM103</f>
        <v>15.048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0.24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0.009600000000000001</v>
      </c>
      <c r="AJ107" s="162"/>
      <c r="AK107" s="154">
        <f>SUM(G108:AG108)</f>
        <v>0.096</v>
      </c>
      <c r="AL107" s="154"/>
      <c r="AM107" s="213">
        <f>IF(AK107=0,0,CB117)</f>
        <v>62</v>
      </c>
      <c r="AN107" s="155">
        <f>AK107*AM107</f>
        <v>5.952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0.096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0.198</v>
      </c>
      <c r="AJ111" s="162"/>
      <c r="AK111" s="154">
        <f>SUM(G112:AG112)</f>
        <v>1.98</v>
      </c>
      <c r="AL111" s="154"/>
      <c r="AM111" s="213">
        <f>IF(AK111=0,0,CD117)</f>
        <v>21.7</v>
      </c>
      <c r="AN111" s="155">
        <f>AK111*AM111</f>
        <v>42.966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1.98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0.32999999999999996</v>
      </c>
      <c r="AJ115" s="162"/>
      <c r="AK115" s="154">
        <f>SUM(G116:AG116)</f>
        <v>3.3</v>
      </c>
      <c r="AL115" s="154"/>
      <c r="AM115" s="213">
        <f>IF(AK115=0,0,CF117)</f>
        <v>16.8</v>
      </c>
      <c r="AN115" s="155">
        <f>AK115*AM115</f>
        <v>55.44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3.3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0.21549999999999997</v>
      </c>
      <c r="AJ125" s="162"/>
      <c r="AK125" s="154">
        <f>SUM(G126:AG126)</f>
        <v>2.155</v>
      </c>
      <c r="AL125" s="154"/>
      <c r="AM125" s="213">
        <f>IF(AK125=0,0,CG117)</f>
        <v>13.1</v>
      </c>
      <c r="AN125" s="155">
        <f>AK125*AM125</f>
        <v>28.230499999999996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0.715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1.44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224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0.2122</v>
      </c>
      <c r="AJ127" s="162"/>
      <c r="AK127" s="154">
        <f>SUM(G128:AG128)</f>
        <v>2.122</v>
      </c>
      <c r="AL127" s="154"/>
      <c r="AM127" s="213">
        <f>IF(AK127=0,0,CH117)</f>
        <v>4.25</v>
      </c>
      <c r="AN127" s="155">
        <f>AK127*AM127</f>
        <v>9.0185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0.33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1.792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11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7.5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0.0489</v>
      </c>
      <c r="AJ129" s="162"/>
      <c r="AK129" s="154">
        <f>SUM(G130:AG130)</f>
        <v>0.489</v>
      </c>
      <c r="AL129" s="154"/>
      <c r="AM129" s="213">
        <f>IF(AK129=0,0,CI117)</f>
        <v>5.9</v>
      </c>
      <c r="AN129" s="155">
        <f>AK129*AM129</f>
        <v>2.8851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0.11</v>
      </c>
      <c r="P130" s="45">
        <f t="shared" si="156"/>
        <v>0.121</v>
      </c>
      <c r="Q130" s="49">
        <f t="shared" si="156"/>
        <v>0.198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0.06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55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4.5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0.08115</v>
      </c>
      <c r="AJ131" s="162"/>
      <c r="AK131" s="154">
        <f>SUM(G132:AG132)</f>
        <v>0.8115</v>
      </c>
      <c r="AL131" s="154"/>
      <c r="AM131" s="213">
        <f>IF(AK131=0,0,CJ117)</f>
        <v>7.8</v>
      </c>
      <c r="AN131" s="155">
        <f>AK131*AM131</f>
        <v>6.3297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0.1705</v>
      </c>
      <c r="P132" s="46">
        <f t="shared" si="159"/>
        <v>0.605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0.036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0.1111</v>
      </c>
      <c r="AJ135" s="162"/>
      <c r="AK135" s="154">
        <f>SUM(G136:AG136)</f>
        <v>1.111</v>
      </c>
      <c r="AL135" s="154"/>
      <c r="AM135" s="213">
        <f>IF(AK135=0,0,CL117)</f>
        <v>26.5</v>
      </c>
      <c r="AN135" s="155">
        <f>AK135*AM135</f>
        <v>29.4415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1.111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0.0495</v>
      </c>
      <c r="AJ137" s="162"/>
      <c r="AK137" s="154">
        <f>SUM(G138:AG138)</f>
        <v>0.495</v>
      </c>
      <c r="AL137" s="154"/>
      <c r="AM137" s="213">
        <f>IF(AK137=0,0,CO117)</f>
        <v>6.8</v>
      </c>
      <c r="AN137" s="155">
        <f>AK137*AM137</f>
        <v>3.366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0.495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0.0021999999999999997</v>
      </c>
      <c r="AJ141" s="162"/>
      <c r="AK141" s="154">
        <f>SUM(G142:AG142)</f>
        <v>0.022</v>
      </c>
      <c r="AL141" s="154"/>
      <c r="AM141" s="213">
        <f>IF(AK141=0,0,CM117)</f>
        <v>52.8</v>
      </c>
      <c r="AN141" s="155">
        <f>AK141*AM141</f>
        <v>1.1616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0.022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0.339</v>
      </c>
      <c r="AJ147" s="162"/>
      <c r="AK147" s="154">
        <f>SUM(G148:AG148)</f>
        <v>3.39</v>
      </c>
      <c r="AL147" s="154"/>
      <c r="AM147" s="213">
        <f>IF(AK147=0,0,CQ117)</f>
        <v>13.8</v>
      </c>
      <c r="AN147" s="155">
        <f>AK147*AM147</f>
        <v>46.782000000000004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0.64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0.0021999999999999997</v>
      </c>
      <c r="AJ159" s="162"/>
      <c r="AK159" s="154">
        <f>SUM(G160:AG160)</f>
        <v>0.022</v>
      </c>
      <c r="AL159" s="154"/>
      <c r="AM159" s="213">
        <f>IF(AK159=0,0,CW117)</f>
        <v>288</v>
      </c>
      <c r="AN159" s="155">
        <f>AK159*AM159</f>
        <v>6.335999999999999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</v>
      </c>
      <c r="AJ161" s="162"/>
      <c r="AK161" s="154">
        <f>SUM(G162:AG162)</f>
        <v>0</v>
      </c>
      <c r="AL161" s="154"/>
      <c r="AM161" s="21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0.08</v>
      </c>
      <c r="AL163" s="154"/>
      <c r="AM163" s="213">
        <f>IF(AK163=0,0,CY117)</f>
        <v>10.24</v>
      </c>
      <c r="AN163" s="155">
        <f>AK163*AM163</f>
        <v>0.8192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0.0008</v>
      </c>
      <c r="AJ171" s="162"/>
      <c r="AK171" s="154">
        <f>SUM(G172:AG172)</f>
        <v>0.008</v>
      </c>
      <c r="AL171" s="154"/>
      <c r="AM171" s="213">
        <f>IF(AK171=0,0,DC117)</f>
        <v>86.67</v>
      </c>
      <c r="AN171" s="155">
        <f>AK171*AM171</f>
        <v>0.69336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0.008</v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0.0016</v>
      </c>
      <c r="AJ175" s="162"/>
      <c r="AK175" s="154">
        <f>SUM(G176:AG176)</f>
        <v>0.016</v>
      </c>
      <c r="AL175" s="154"/>
      <c r="AM175" s="213">
        <f>IF(AK175=0,0,DI117)</f>
        <v>39</v>
      </c>
      <c r="AN175" s="155">
        <f>AK175*AM175</f>
        <v>0.624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0.016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770.555288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2021-05-06T06:34:03Z</cp:lastPrinted>
  <dcterms:created xsi:type="dcterms:W3CDTF">1996-10-08T23:32:33Z</dcterms:created>
  <dcterms:modified xsi:type="dcterms:W3CDTF">2021-05-07T04:52:11Z</dcterms:modified>
  <cp:category/>
  <cp:version/>
  <cp:contentType/>
  <cp:contentStatus/>
</cp:coreProperties>
</file>